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295" windowHeight="4815"/>
  </bookViews>
  <sheets>
    <sheet name="Стекло" sheetId="1" r:id="rId1"/>
    <sheet name="Оборудование" sheetId="2" r:id="rId2"/>
    <sheet name="Самп" sheetId="3" r:id="rId3"/>
  </sheets>
  <calcPr calcId="124519"/>
</workbook>
</file>

<file path=xl/calcChain.xml><?xml version="1.0" encoding="utf-8"?>
<calcChain xmlns="http://schemas.openxmlformats.org/spreadsheetml/2006/main">
  <c r="C4" i="1"/>
  <c r="B4"/>
  <c r="A4"/>
  <c r="D4" s="1"/>
  <c r="A28" i="3"/>
  <c r="D3" i="1"/>
  <c r="F19"/>
  <c r="F18"/>
  <c r="E17"/>
  <c r="B18"/>
  <c r="B17"/>
  <c r="B12"/>
  <c r="B11"/>
  <c r="B16"/>
  <c r="D7"/>
  <c r="B10"/>
  <c r="E16" s="1"/>
  <c r="B19" l="1"/>
  <c r="C19" s="1"/>
  <c r="F17"/>
  <c r="G17"/>
  <c r="B13"/>
  <c r="C13" s="1"/>
</calcChain>
</file>

<file path=xl/sharedStrings.xml><?xml version="1.0" encoding="utf-8"?>
<sst xmlns="http://schemas.openxmlformats.org/spreadsheetml/2006/main" count="31" uniqueCount="18">
  <si>
    <t>Длина</t>
  </si>
  <si>
    <t>Ширина</t>
  </si>
  <si>
    <t>Высота</t>
  </si>
  <si>
    <t>Объем</t>
  </si>
  <si>
    <t>Дно</t>
  </si>
  <si>
    <t>Стенка передняя</t>
  </si>
  <si>
    <t>Стенка боковая</t>
  </si>
  <si>
    <t>м2</t>
  </si>
  <si>
    <t>Аквариум</t>
  </si>
  <si>
    <t>Самп</t>
  </si>
  <si>
    <t>Тумба</t>
  </si>
  <si>
    <t>ширина</t>
  </si>
  <si>
    <t>длина</t>
  </si>
  <si>
    <t>высота</t>
  </si>
  <si>
    <t>внешний</t>
  </si>
  <si>
    <t>внутренний</t>
  </si>
  <si>
    <t>Всего, м2</t>
  </si>
  <si>
    <t>резервы в сампе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</si>
</sst>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i/>
      <sz val="11"/>
      <color rgb="FF7F7F7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4" fillId="2" borderId="1" applyNumberFormat="0" applyAlignment="0" applyProtection="0"/>
    <xf numFmtId="0" fontId="3" fillId="3" borderId="2" applyNumberFormat="0" applyFont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" fontId="1" fillId="0" borderId="0" xfId="0" applyNumberFormat="1" applyFont="1"/>
    <xf numFmtId="0" fontId="5" fillId="0" borderId="0" xfId="3"/>
    <xf numFmtId="0" fontId="4" fillId="2" borderId="1" xfId="1" applyAlignment="1">
      <alignment horizontal="center"/>
    </xf>
    <xf numFmtId="0" fontId="4" fillId="2" borderId="1" xfId="1"/>
    <xf numFmtId="0" fontId="4" fillId="2" borderId="1" xfId="1" applyAlignment="1">
      <alignment horizontal="center"/>
    </xf>
    <xf numFmtId="1" fontId="4" fillId="2" borderId="1" xfId="1" applyNumberFormat="1"/>
    <xf numFmtId="0" fontId="5" fillId="3" borderId="2" xfId="2" applyFont="1"/>
    <xf numFmtId="0" fontId="5" fillId="3" borderId="2" xfId="2" applyFont="1" applyAlignment="1">
      <alignment horizontal="right"/>
    </xf>
    <xf numFmtId="164" fontId="5" fillId="3" borderId="2" xfId="2" applyNumberFormat="1" applyFont="1"/>
    <xf numFmtId="0" fontId="0" fillId="3" borderId="2" xfId="2" applyFont="1"/>
    <xf numFmtId="0" fontId="5" fillId="3" borderId="2" xfId="2" applyFont="1" applyAlignment="1">
      <alignment horizontal="center"/>
    </xf>
    <xf numFmtId="0" fontId="6" fillId="3" borderId="2" xfId="2" applyFont="1"/>
  </cellXfs>
  <cellStyles count="4">
    <cellStyle name="Вычисление" xfId="1" builtinId="22"/>
    <cellStyle name="Обычный" xfId="0" builtinId="0"/>
    <cellStyle name="Пояснение" xfId="3" builtinId="53"/>
    <cellStyle name="Примечание" xfId="2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57150</xdr:rowOff>
    </xdr:from>
    <xdr:to>
      <xdr:col>10</xdr:col>
      <xdr:colOff>19051</xdr:colOff>
      <xdr:row>10</xdr:row>
      <xdr:rowOff>123825</xdr:rowOff>
    </xdr:to>
    <xdr:sp macro="" textlink="">
      <xdr:nvSpPr>
        <xdr:cNvPr id="2" name="TextBox 1"/>
        <xdr:cNvSpPr txBox="1"/>
      </xdr:nvSpPr>
      <xdr:spPr>
        <a:xfrm>
          <a:off x="923925" y="247650"/>
          <a:ext cx="5191126" cy="1781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Аквариум</a:t>
          </a:r>
          <a:endParaRPr lang="en-US" sz="1100"/>
        </a:p>
        <a:p>
          <a:r>
            <a:rPr lang="ru-RU" sz="1100"/>
            <a:t>Перелив</a:t>
          </a:r>
          <a:r>
            <a:rPr lang="ru-RU" sz="1100" baseline="0"/>
            <a:t> </a:t>
          </a:r>
          <a:r>
            <a:rPr lang="en-US" sz="1100" baseline="0"/>
            <a:t>Tunze</a:t>
          </a:r>
          <a:r>
            <a:rPr lang="ru-RU" sz="1100" baseline="0"/>
            <a:t> </a:t>
          </a:r>
          <a:r>
            <a:rPr lang="en-US" sz="1100"/>
            <a:t>Oulet for retrofit  - 5</a:t>
          </a:r>
          <a:r>
            <a:rPr lang="ru-RU" sz="1100"/>
            <a:t> </a:t>
          </a:r>
          <a:r>
            <a:rPr lang="en-US" sz="1100"/>
            <a:t>500</a:t>
          </a:r>
          <a:r>
            <a:rPr lang="ru-RU" sz="1100"/>
            <a:t> р.</a:t>
          </a:r>
          <a:endParaRPr lang="en-US" sz="1100"/>
        </a:p>
        <a:p>
          <a:endParaRPr lang="en-US" sz="1100"/>
        </a:p>
        <a:p>
          <a:r>
            <a:rPr lang="en-US" sz="1100"/>
            <a:t>http://vitawater.ru/shop/index.php?cPath=228_1068</a:t>
          </a:r>
        </a:p>
        <a:p>
          <a:r>
            <a:rPr lang="en-US" sz="1100"/>
            <a:t>JBL AquaSil 310ml schwarz- </a:t>
          </a:r>
          <a:r>
            <a:rPr lang="ru-RU" sz="1100"/>
            <a:t>Аквариумный силикон черный, 310 мл. </a:t>
          </a:r>
          <a:r>
            <a:rPr lang="en-US" sz="1100"/>
            <a:t>- </a:t>
          </a:r>
          <a:r>
            <a:rPr lang="ru-RU" sz="1100"/>
            <a:t>703 руб.</a:t>
          </a:r>
        </a:p>
        <a:p>
          <a:endParaRPr lang="en-US" sz="1100"/>
        </a:p>
        <a:p>
          <a:r>
            <a:rPr lang="en-US" sz="1100"/>
            <a:t>http://pets.wikimart.ru/aquariumistics/aquaaccessories/?p=6</a:t>
          </a:r>
        </a:p>
        <a:p>
          <a:r>
            <a:rPr lang="en-US" sz="1100"/>
            <a:t>HAGEN </a:t>
          </a:r>
          <a:r>
            <a:rPr lang="ru-RU" sz="1100"/>
            <a:t>Клей силиконовый черный 310</a:t>
          </a:r>
          <a:r>
            <a:rPr lang="en-US" sz="1100"/>
            <a:t> </a:t>
          </a:r>
          <a:r>
            <a:rPr lang="ru-RU" sz="1100"/>
            <a:t>мл. </a:t>
          </a:r>
          <a:r>
            <a:rPr lang="en-US" sz="1100"/>
            <a:t>- </a:t>
          </a:r>
          <a:r>
            <a:rPr lang="ru-RU" sz="1100"/>
            <a:t>828 руб.</a:t>
          </a:r>
        </a:p>
      </xdr:txBody>
    </xdr:sp>
    <xdr:clientData/>
  </xdr:twoCellAnchor>
  <xdr:twoCellAnchor>
    <xdr:from>
      <xdr:col>0</xdr:col>
      <xdr:colOff>504825</xdr:colOff>
      <xdr:row>20</xdr:row>
      <xdr:rowOff>19050</xdr:rowOff>
    </xdr:from>
    <xdr:to>
      <xdr:col>3</xdr:col>
      <xdr:colOff>9525</xdr:colOff>
      <xdr:row>25</xdr:row>
      <xdr:rowOff>47625</xdr:rowOff>
    </xdr:to>
    <xdr:sp macro="" textlink="">
      <xdr:nvSpPr>
        <xdr:cNvPr id="3" name="TextBox 2"/>
        <xdr:cNvSpPr txBox="1"/>
      </xdr:nvSpPr>
      <xdr:spPr>
        <a:xfrm>
          <a:off x="504825" y="3829050"/>
          <a:ext cx="133350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/>
            <a:t>Eheim Professional 3e 207</a:t>
          </a:r>
          <a:r>
            <a:rPr lang="ru-RU" sz="1100"/>
            <a:t>8</a:t>
          </a:r>
          <a:r>
            <a:rPr lang="en-US" sz="1100"/>
            <a:t> - </a:t>
          </a:r>
          <a:r>
            <a:rPr lang="ru-RU" sz="1100"/>
            <a:t>20</a:t>
          </a:r>
          <a:r>
            <a:rPr lang="en-US" sz="1100"/>
            <a:t> 580</a:t>
          </a:r>
          <a:r>
            <a:rPr lang="ru-RU" sz="1100"/>
            <a:t> р.</a:t>
          </a:r>
          <a:endParaRPr lang="en-US" sz="1100"/>
        </a:p>
      </xdr:txBody>
    </xdr:sp>
    <xdr:clientData/>
  </xdr:twoCellAnchor>
  <xdr:twoCellAnchor>
    <xdr:from>
      <xdr:col>3</xdr:col>
      <xdr:colOff>9525</xdr:colOff>
      <xdr:row>10</xdr:row>
      <xdr:rowOff>133350</xdr:rowOff>
    </xdr:from>
    <xdr:to>
      <xdr:col>3</xdr:col>
      <xdr:colOff>581025</xdr:colOff>
      <xdr:row>22</xdr:row>
      <xdr:rowOff>128588</xdr:rowOff>
    </xdr:to>
    <xdr:cxnSp macro="">
      <xdr:nvCxnSpPr>
        <xdr:cNvPr id="6" name="Shape 5"/>
        <xdr:cNvCxnSpPr>
          <a:endCxn id="3" idx="3"/>
        </xdr:cNvCxnSpPr>
      </xdr:nvCxnSpPr>
      <xdr:spPr>
        <a:xfrm rot="5400000">
          <a:off x="983456" y="2893219"/>
          <a:ext cx="2281238" cy="5715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504825</xdr:colOff>
      <xdr:row>5</xdr:row>
      <xdr:rowOff>185738</xdr:rowOff>
    </xdr:from>
    <xdr:to>
      <xdr:col>1</xdr:col>
      <xdr:colOff>314325</xdr:colOff>
      <xdr:row>22</xdr:row>
      <xdr:rowOff>128588</xdr:rowOff>
    </xdr:to>
    <xdr:cxnSp macro="">
      <xdr:nvCxnSpPr>
        <xdr:cNvPr id="8" name="Соединительная линия уступом 7"/>
        <xdr:cNvCxnSpPr>
          <a:stCxn id="3" idx="1"/>
          <a:endCxn id="2" idx="1"/>
        </xdr:cNvCxnSpPr>
      </xdr:nvCxnSpPr>
      <xdr:spPr>
        <a:xfrm rot="10800000" flipH="1">
          <a:off x="504825" y="1138238"/>
          <a:ext cx="419100" cy="3181350"/>
        </a:xfrm>
        <a:prstGeom prst="bentConnector3">
          <a:avLst>
            <a:gd name="adj1" fmla="val -5454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514351</xdr:colOff>
      <xdr:row>16</xdr:row>
      <xdr:rowOff>28575</xdr:rowOff>
    </xdr:from>
    <xdr:to>
      <xdr:col>10</xdr:col>
      <xdr:colOff>85725</xdr:colOff>
      <xdr:row>20</xdr:row>
      <xdr:rowOff>47625</xdr:rowOff>
    </xdr:to>
    <xdr:sp macro="" textlink="">
      <xdr:nvSpPr>
        <xdr:cNvPr id="13" name="TextBox 12"/>
        <xdr:cNvSpPr txBox="1"/>
      </xdr:nvSpPr>
      <xdr:spPr>
        <a:xfrm>
          <a:off x="4781551" y="3076575"/>
          <a:ext cx="1400174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1100"/>
            <a:t>Биологический</a:t>
          </a:r>
        </a:p>
        <a:p>
          <a:pPr algn="ctr"/>
          <a:r>
            <a:rPr lang="ru-RU" sz="1100"/>
            <a:t>фильтр - </a:t>
          </a:r>
          <a:r>
            <a:rPr lang="en-US" sz="1100"/>
            <a:t>bioballs + </a:t>
          </a:r>
          <a:r>
            <a:rPr lang="ru-RU" sz="1100"/>
            <a:t>водорослевик</a:t>
          </a:r>
        </a:p>
      </xdr:txBody>
    </xdr:sp>
    <xdr:clientData/>
  </xdr:twoCellAnchor>
  <xdr:twoCellAnchor>
    <xdr:from>
      <xdr:col>5</xdr:col>
      <xdr:colOff>471489</xdr:colOff>
      <xdr:row>10</xdr:row>
      <xdr:rowOff>123824</xdr:rowOff>
    </xdr:from>
    <xdr:to>
      <xdr:col>6</xdr:col>
      <xdr:colOff>114301</xdr:colOff>
      <xdr:row>22</xdr:row>
      <xdr:rowOff>95249</xdr:rowOff>
    </xdr:to>
    <xdr:cxnSp macro="">
      <xdr:nvCxnSpPr>
        <xdr:cNvPr id="15" name="Shape 14"/>
        <xdr:cNvCxnSpPr>
          <a:stCxn id="2" idx="2"/>
          <a:endCxn id="18" idx="0"/>
        </xdr:cNvCxnSpPr>
      </xdr:nvCxnSpPr>
      <xdr:spPr>
        <a:xfrm rot="16200000" flipH="1">
          <a:off x="2516982" y="3031331"/>
          <a:ext cx="2257425" cy="252412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18</xdr:row>
      <xdr:rowOff>38100</xdr:rowOff>
    </xdr:from>
    <xdr:to>
      <xdr:col>7</xdr:col>
      <xdr:colOff>514351</xdr:colOff>
      <xdr:row>24</xdr:row>
      <xdr:rowOff>95250</xdr:rowOff>
    </xdr:to>
    <xdr:cxnSp macro="">
      <xdr:nvCxnSpPr>
        <xdr:cNvPr id="17" name="Соединительная линия уступом 16"/>
        <xdr:cNvCxnSpPr>
          <a:stCxn id="18" idx="3"/>
          <a:endCxn id="13" idx="1"/>
        </xdr:cNvCxnSpPr>
      </xdr:nvCxnSpPr>
      <xdr:spPr>
        <a:xfrm flipV="1">
          <a:off x="4429125" y="3467100"/>
          <a:ext cx="352426" cy="120015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22</xdr:row>
      <xdr:rowOff>95250</xdr:rowOff>
    </xdr:from>
    <xdr:to>
      <xdr:col>7</xdr:col>
      <xdr:colOff>161925</xdr:colOff>
      <xdr:row>26</xdr:row>
      <xdr:rowOff>95250</xdr:rowOff>
    </xdr:to>
    <xdr:sp macro="" textlink="">
      <xdr:nvSpPr>
        <xdr:cNvPr id="18" name="TextBox 17"/>
        <xdr:cNvSpPr txBox="1"/>
      </xdr:nvSpPr>
      <xdr:spPr>
        <a:xfrm>
          <a:off x="3114675" y="4286250"/>
          <a:ext cx="131445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/>
            <a:t>DELTEC Internal Protein Skimmer MC 500 Multy Compact</a:t>
          </a:r>
          <a:r>
            <a:rPr lang="ru-RU" sz="1100"/>
            <a:t> - </a:t>
          </a:r>
          <a:r>
            <a:rPr lang="en-US" sz="1100"/>
            <a:t>9 95</a:t>
          </a:r>
          <a:r>
            <a:rPr lang="ru-RU" sz="1100"/>
            <a:t>0 р.</a:t>
          </a:r>
          <a:endParaRPr lang="en-US" sz="1100"/>
        </a:p>
      </xdr:txBody>
    </xdr:sp>
    <xdr:clientData/>
  </xdr:twoCellAnchor>
  <xdr:twoCellAnchor>
    <xdr:from>
      <xdr:col>10</xdr:col>
      <xdr:colOff>19051</xdr:colOff>
      <xdr:row>5</xdr:row>
      <xdr:rowOff>185738</xdr:rowOff>
    </xdr:from>
    <xdr:to>
      <xdr:col>11</xdr:col>
      <xdr:colOff>19050</xdr:colOff>
      <xdr:row>24</xdr:row>
      <xdr:rowOff>147637</xdr:rowOff>
    </xdr:to>
    <xdr:cxnSp macro="">
      <xdr:nvCxnSpPr>
        <xdr:cNvPr id="26" name="Соединительная линия уступом 25"/>
        <xdr:cNvCxnSpPr>
          <a:stCxn id="45" idx="3"/>
          <a:endCxn id="2" idx="3"/>
        </xdr:cNvCxnSpPr>
      </xdr:nvCxnSpPr>
      <xdr:spPr>
        <a:xfrm flipH="1" flipV="1">
          <a:off x="6115051" y="1138238"/>
          <a:ext cx="609599" cy="3581399"/>
        </a:xfrm>
        <a:prstGeom prst="bentConnector3">
          <a:avLst>
            <a:gd name="adj1" fmla="val -375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22</xdr:row>
      <xdr:rowOff>190499</xdr:rowOff>
    </xdr:from>
    <xdr:to>
      <xdr:col>11</xdr:col>
      <xdr:colOff>19050</xdr:colOff>
      <xdr:row>26</xdr:row>
      <xdr:rowOff>104774</xdr:rowOff>
    </xdr:to>
    <xdr:sp macro="" textlink="">
      <xdr:nvSpPr>
        <xdr:cNvPr id="45" name="TextBox 44"/>
        <xdr:cNvSpPr txBox="1"/>
      </xdr:nvSpPr>
      <xdr:spPr>
        <a:xfrm>
          <a:off x="5133975" y="4381499"/>
          <a:ext cx="159067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/>
            <a:t>Tunze Master Recirculation Pump </a:t>
          </a:r>
          <a:r>
            <a:rPr lang="ru-RU" sz="1100" baseline="0"/>
            <a:t>(</a:t>
          </a:r>
          <a:r>
            <a:rPr lang="en-US" sz="1100" baseline="0"/>
            <a:t>400-</a:t>
          </a:r>
          <a:r>
            <a:rPr lang="ru-RU" sz="1100" baseline="0"/>
            <a:t>3000 л/ч)</a:t>
          </a:r>
          <a:endParaRPr lang="en-US" sz="1100" baseline="0"/>
        </a:p>
        <a:p>
          <a:pPr algn="ctr"/>
          <a:r>
            <a:rPr lang="en-US" sz="1100" baseline="0"/>
            <a:t>6 300 </a:t>
          </a:r>
          <a:r>
            <a:rPr lang="ru-RU" sz="1100" baseline="0"/>
            <a:t>р.</a:t>
          </a:r>
          <a:endParaRPr lang="ru-RU" sz="1100"/>
        </a:p>
      </xdr:txBody>
    </xdr:sp>
    <xdr:clientData/>
  </xdr:twoCellAnchor>
  <xdr:twoCellAnchor>
    <xdr:from>
      <xdr:col>8</xdr:col>
      <xdr:colOff>604837</xdr:colOff>
      <xdr:row>20</xdr:row>
      <xdr:rowOff>47625</xdr:rowOff>
    </xdr:from>
    <xdr:to>
      <xdr:col>9</xdr:col>
      <xdr:colOff>442912</xdr:colOff>
      <xdr:row>22</xdr:row>
      <xdr:rowOff>190499</xdr:rowOff>
    </xdr:to>
    <xdr:cxnSp macro="">
      <xdr:nvCxnSpPr>
        <xdr:cNvPr id="47" name="Shape 46"/>
        <xdr:cNvCxnSpPr>
          <a:stCxn id="13" idx="2"/>
          <a:endCxn id="45" idx="0"/>
        </xdr:cNvCxnSpPr>
      </xdr:nvCxnSpPr>
      <xdr:spPr>
        <a:xfrm rot="16200000" flipH="1">
          <a:off x="5443538" y="3895724"/>
          <a:ext cx="523874" cy="44767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15</xdr:row>
      <xdr:rowOff>76201</xdr:rowOff>
    </xdr:from>
    <xdr:to>
      <xdr:col>11</xdr:col>
      <xdr:colOff>495300</xdr:colOff>
      <xdr:row>27</xdr:row>
      <xdr:rowOff>19051</xdr:rowOff>
    </xdr:to>
    <xdr:sp macro="" textlink="">
      <xdr:nvSpPr>
        <xdr:cNvPr id="51" name="TextBox 50"/>
        <xdr:cNvSpPr txBox="1"/>
      </xdr:nvSpPr>
      <xdr:spPr>
        <a:xfrm>
          <a:off x="3038475" y="2933701"/>
          <a:ext cx="4162425" cy="2228850"/>
        </a:xfrm>
        <a:prstGeom prst="rect">
          <a:avLst/>
        </a:prstGeom>
        <a:noFill/>
        <a:ln w="19050" cmpd="sng">
          <a:solidFill>
            <a:schemeClr val="lt1">
              <a:shade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Самп</a:t>
          </a:r>
        </a:p>
      </xdr:txBody>
    </xdr:sp>
    <xdr:clientData/>
  </xdr:twoCellAnchor>
  <xdr:twoCellAnchor>
    <xdr:from>
      <xdr:col>0</xdr:col>
      <xdr:colOff>590550</xdr:colOff>
      <xdr:row>13</xdr:row>
      <xdr:rowOff>114300</xdr:rowOff>
    </xdr:from>
    <xdr:to>
      <xdr:col>3</xdr:col>
      <xdr:colOff>95250</xdr:colOff>
      <xdr:row>16</xdr:row>
      <xdr:rowOff>95250</xdr:rowOff>
    </xdr:to>
    <xdr:sp macro="" textlink="">
      <xdr:nvSpPr>
        <xdr:cNvPr id="53" name="TextBox 52"/>
        <xdr:cNvSpPr txBox="1"/>
      </xdr:nvSpPr>
      <xdr:spPr>
        <a:xfrm>
          <a:off x="590550" y="2590800"/>
          <a:ext cx="133350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1100"/>
            <a:t>Стерилизатор </a:t>
          </a:r>
          <a:r>
            <a:rPr lang="en-US" sz="1100"/>
            <a:t>JBL AQUACRISTAL UV-C 9W</a:t>
          </a:r>
          <a:r>
            <a:rPr lang="ru-RU" sz="1100"/>
            <a:t> - 4</a:t>
          </a:r>
          <a:r>
            <a:rPr lang="en-US" sz="1100"/>
            <a:t> </a:t>
          </a:r>
          <a:r>
            <a:rPr lang="ru-RU" sz="1100"/>
            <a:t>180 р.</a:t>
          </a:r>
        </a:p>
      </xdr:txBody>
    </xdr:sp>
    <xdr:clientData/>
  </xdr:twoCellAnchor>
  <xdr:twoCellAnchor>
    <xdr:from>
      <xdr:col>2</xdr:col>
      <xdr:colOff>38100</xdr:colOff>
      <xdr:row>12</xdr:row>
      <xdr:rowOff>95250</xdr:rowOff>
    </xdr:from>
    <xdr:to>
      <xdr:col>3</xdr:col>
      <xdr:colOff>495304</xdr:colOff>
      <xdr:row>13</xdr:row>
      <xdr:rowOff>114300</xdr:rowOff>
    </xdr:to>
    <xdr:cxnSp macro="">
      <xdr:nvCxnSpPr>
        <xdr:cNvPr id="64" name="Shape 63"/>
        <xdr:cNvCxnSpPr>
          <a:endCxn id="53" idx="0"/>
        </xdr:cNvCxnSpPr>
      </xdr:nvCxnSpPr>
      <xdr:spPr>
        <a:xfrm rot="10800000" flipV="1">
          <a:off x="1257300" y="2381250"/>
          <a:ext cx="1066804" cy="20955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16</xdr:row>
      <xdr:rowOff>95250</xdr:rowOff>
    </xdr:from>
    <xdr:to>
      <xdr:col>3</xdr:col>
      <xdr:colOff>485774</xdr:colOff>
      <xdr:row>18</xdr:row>
      <xdr:rowOff>57152</xdr:rowOff>
    </xdr:to>
    <xdr:cxnSp macro="">
      <xdr:nvCxnSpPr>
        <xdr:cNvPr id="67" name="Shape 66"/>
        <xdr:cNvCxnSpPr>
          <a:stCxn id="53" idx="2"/>
        </xdr:cNvCxnSpPr>
      </xdr:nvCxnSpPr>
      <xdr:spPr>
        <a:xfrm rot="16200000" flipH="1">
          <a:off x="1614486" y="2786064"/>
          <a:ext cx="342902" cy="1057274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</xdr:row>
      <xdr:rowOff>19050</xdr:rowOff>
    </xdr:from>
    <xdr:to>
      <xdr:col>8</xdr:col>
      <xdr:colOff>371475</xdr:colOff>
      <xdr:row>15</xdr:row>
      <xdr:rowOff>180975</xdr:rowOff>
    </xdr:to>
    <xdr:sp macro="" textlink="">
      <xdr:nvSpPr>
        <xdr:cNvPr id="2" name="Куб 1"/>
        <xdr:cNvSpPr/>
      </xdr:nvSpPr>
      <xdr:spPr>
        <a:xfrm>
          <a:off x="1352550" y="1162050"/>
          <a:ext cx="5114925" cy="1876425"/>
        </a:xfrm>
        <a:prstGeom prst="cub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590550</xdr:colOff>
      <xdr:row>8</xdr:row>
      <xdr:rowOff>104776</xdr:rowOff>
    </xdr:from>
    <xdr:to>
      <xdr:col>0</xdr:col>
      <xdr:colOff>600077</xdr:colOff>
      <xdr:row>13</xdr:row>
      <xdr:rowOff>47626</xdr:rowOff>
    </xdr:to>
    <xdr:cxnSp macro="">
      <xdr:nvCxnSpPr>
        <xdr:cNvPr id="4" name="Прямая соединительная линия 3"/>
        <xdr:cNvCxnSpPr/>
      </xdr:nvCxnSpPr>
      <xdr:spPr>
        <a:xfrm rot="5400000">
          <a:off x="1366839" y="2071687"/>
          <a:ext cx="895350" cy="9527"/>
        </a:xfrm>
        <a:prstGeom prst="line">
          <a:avLst/>
        </a:prstGeom>
        <a:ln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600076</xdr:colOff>
      <xdr:row>6</xdr:row>
      <xdr:rowOff>28574</xdr:rowOff>
    </xdr:from>
    <xdr:to>
      <xdr:col>1</xdr:col>
      <xdr:colOff>2</xdr:colOff>
      <xdr:row>8</xdr:row>
      <xdr:rowOff>114299</xdr:rowOff>
    </xdr:to>
    <xdr:cxnSp macro="">
      <xdr:nvCxnSpPr>
        <xdr:cNvPr id="5" name="Прямая соединительная линия 4"/>
        <xdr:cNvCxnSpPr/>
      </xdr:nvCxnSpPr>
      <xdr:spPr>
        <a:xfrm rot="5400000">
          <a:off x="1590676" y="1400174"/>
          <a:ext cx="466725" cy="9526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123829</xdr:colOff>
      <xdr:row>13</xdr:row>
      <xdr:rowOff>95250</xdr:rowOff>
    </xdr:from>
    <xdr:to>
      <xdr:col>0</xdr:col>
      <xdr:colOff>581026</xdr:colOff>
      <xdr:row>15</xdr:row>
      <xdr:rowOff>171449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1343028" y="2571751"/>
          <a:ext cx="457199" cy="457197"/>
        </a:xfrm>
        <a:prstGeom prst="line">
          <a:avLst/>
        </a:prstGeom>
        <a:ln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13</xdr:row>
      <xdr:rowOff>95250</xdr:rowOff>
    </xdr:from>
    <xdr:to>
      <xdr:col>8</xdr:col>
      <xdr:colOff>381003</xdr:colOff>
      <xdr:row>13</xdr:row>
      <xdr:rowOff>104775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1838325" y="2571750"/>
          <a:ext cx="4638678" cy="9525"/>
        </a:xfrm>
        <a:prstGeom prst="line">
          <a:avLst/>
        </a:prstGeom>
        <a:ln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6</xdr:row>
      <xdr:rowOff>0</xdr:rowOff>
    </xdr:from>
    <xdr:to>
      <xdr:col>2</xdr:col>
      <xdr:colOff>561977</xdr:colOff>
      <xdr:row>14</xdr:row>
      <xdr:rowOff>133353</xdr:rowOff>
    </xdr:to>
    <xdr:grpSp>
      <xdr:nvGrpSpPr>
        <xdr:cNvPr id="43" name="Группа 42"/>
        <xdr:cNvGrpSpPr/>
      </xdr:nvGrpSpPr>
      <xdr:grpSpPr>
        <a:xfrm>
          <a:off x="1285875" y="1143000"/>
          <a:ext cx="495302" cy="1657353"/>
          <a:chOff x="2505075" y="1143000"/>
          <a:chExt cx="495302" cy="1657353"/>
        </a:xfrm>
      </xdr:grpSpPr>
      <xdr:cxnSp macro="">
        <xdr:nvCxnSpPr>
          <xdr:cNvPr id="18" name="Прямая соединительная линия 17"/>
          <xdr:cNvCxnSpPr/>
        </xdr:nvCxnSpPr>
        <xdr:spPr>
          <a:xfrm rot="5400000">
            <a:off x="1919288" y="2205038"/>
            <a:ext cx="1181102" cy="9528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Прямая соединительная линия 23"/>
          <xdr:cNvCxnSpPr/>
        </xdr:nvCxnSpPr>
        <xdr:spPr>
          <a:xfrm rot="5400000">
            <a:off x="2524128" y="2333626"/>
            <a:ext cx="457199" cy="457197"/>
          </a:xfrm>
          <a:prstGeom prst="line">
            <a:avLst/>
          </a:prstGeom>
          <a:ln>
            <a:prstDash val="dash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Прямая соединительная линия 24"/>
          <xdr:cNvCxnSpPr/>
        </xdr:nvCxnSpPr>
        <xdr:spPr>
          <a:xfrm rot="5400000">
            <a:off x="2633664" y="1976440"/>
            <a:ext cx="704849" cy="9524"/>
          </a:xfrm>
          <a:prstGeom prst="line">
            <a:avLst/>
          </a:prstGeom>
          <a:ln>
            <a:prstDash val="dash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Прямая соединительная линия 28"/>
          <xdr:cNvCxnSpPr/>
        </xdr:nvCxnSpPr>
        <xdr:spPr>
          <a:xfrm rot="5400000">
            <a:off x="2762251" y="1371600"/>
            <a:ext cx="466725" cy="9526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Прямая соединительная линия 29"/>
          <xdr:cNvCxnSpPr/>
        </xdr:nvCxnSpPr>
        <xdr:spPr>
          <a:xfrm rot="10800000" flipV="1">
            <a:off x="2505075" y="1171577"/>
            <a:ext cx="495302" cy="438148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200028</xdr:colOff>
      <xdr:row>7</xdr:row>
      <xdr:rowOff>76203</xdr:rowOff>
    </xdr:from>
    <xdr:to>
      <xdr:col>2</xdr:col>
      <xdr:colOff>200029</xdr:colOff>
      <xdr:row>7</xdr:row>
      <xdr:rowOff>161924</xdr:rowOff>
    </xdr:to>
    <xdr:cxnSp macro="">
      <xdr:nvCxnSpPr>
        <xdr:cNvPr id="35" name="Прямая соединительная линия 34"/>
        <xdr:cNvCxnSpPr/>
      </xdr:nvCxnSpPr>
      <xdr:spPr>
        <a:xfrm rot="5400000">
          <a:off x="2595568" y="1452563"/>
          <a:ext cx="85721" cy="1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314325</xdr:colOff>
      <xdr:row>7</xdr:row>
      <xdr:rowOff>66677</xdr:rowOff>
    </xdr:from>
    <xdr:to>
      <xdr:col>2</xdr:col>
      <xdr:colOff>209552</xdr:colOff>
      <xdr:row>15</xdr:row>
      <xdr:rowOff>171453</xdr:rowOff>
    </xdr:to>
    <xdr:grpSp>
      <xdr:nvGrpSpPr>
        <xdr:cNvPr id="50" name="Группа 49"/>
        <xdr:cNvGrpSpPr/>
      </xdr:nvGrpSpPr>
      <xdr:grpSpPr>
        <a:xfrm>
          <a:off x="923925" y="1400177"/>
          <a:ext cx="504827" cy="1628776"/>
          <a:chOff x="2143125" y="1400177"/>
          <a:chExt cx="504827" cy="1628776"/>
        </a:xfrm>
      </xdr:grpSpPr>
      <xdr:cxnSp macro="">
        <xdr:nvCxnSpPr>
          <xdr:cNvPr id="15" name="Прямая соединительная линия 14"/>
          <xdr:cNvCxnSpPr/>
        </xdr:nvCxnSpPr>
        <xdr:spPr>
          <a:xfrm rot="5400000">
            <a:off x="1557338" y="2433638"/>
            <a:ext cx="1181102" cy="9528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Прямая соединительная линия 22"/>
          <xdr:cNvCxnSpPr/>
        </xdr:nvCxnSpPr>
        <xdr:spPr>
          <a:xfrm rot="5400000">
            <a:off x="2171703" y="2571751"/>
            <a:ext cx="457199" cy="457197"/>
          </a:xfrm>
          <a:prstGeom prst="line">
            <a:avLst/>
          </a:prstGeom>
          <a:ln>
            <a:prstDash val="dash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Прямая соединительная линия 32"/>
          <xdr:cNvCxnSpPr/>
        </xdr:nvCxnSpPr>
        <xdr:spPr>
          <a:xfrm rot="5400000">
            <a:off x="2114552" y="2009779"/>
            <a:ext cx="1038224" cy="9523"/>
          </a:xfrm>
          <a:prstGeom prst="line">
            <a:avLst/>
          </a:prstGeom>
          <a:ln>
            <a:prstDash val="dash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Прямая соединительная линия 36"/>
          <xdr:cNvCxnSpPr/>
        </xdr:nvCxnSpPr>
        <xdr:spPr>
          <a:xfrm rot="10800000" flipV="1">
            <a:off x="2400300" y="1400177"/>
            <a:ext cx="247652" cy="228598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Прямая соединительная линия 40"/>
          <xdr:cNvCxnSpPr/>
        </xdr:nvCxnSpPr>
        <xdr:spPr>
          <a:xfrm rot="5400000">
            <a:off x="2143128" y="1638302"/>
            <a:ext cx="257174" cy="238120"/>
          </a:xfrm>
          <a:prstGeom prst="line">
            <a:avLst/>
          </a:prstGeom>
          <a:ln>
            <a:prstDash val="dash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495300</xdr:colOff>
      <xdr:row>6</xdr:row>
      <xdr:rowOff>0</xdr:rowOff>
    </xdr:from>
    <xdr:to>
      <xdr:col>6</xdr:col>
      <xdr:colOff>381002</xdr:colOff>
      <xdr:row>14</xdr:row>
      <xdr:rowOff>133353</xdr:rowOff>
    </xdr:to>
    <xdr:grpSp>
      <xdr:nvGrpSpPr>
        <xdr:cNvPr id="44" name="Группа 43"/>
        <xdr:cNvGrpSpPr/>
      </xdr:nvGrpSpPr>
      <xdr:grpSpPr>
        <a:xfrm>
          <a:off x="3543300" y="1143000"/>
          <a:ext cx="495302" cy="1657353"/>
          <a:chOff x="2505075" y="1143000"/>
          <a:chExt cx="495302" cy="1657353"/>
        </a:xfrm>
      </xdr:grpSpPr>
      <xdr:cxnSp macro="">
        <xdr:nvCxnSpPr>
          <xdr:cNvPr id="45" name="Прямая соединительная линия 44"/>
          <xdr:cNvCxnSpPr/>
        </xdr:nvCxnSpPr>
        <xdr:spPr>
          <a:xfrm rot="5400000">
            <a:off x="1919288" y="2205038"/>
            <a:ext cx="1181102" cy="9528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Прямая соединительная линия 45"/>
          <xdr:cNvCxnSpPr/>
        </xdr:nvCxnSpPr>
        <xdr:spPr>
          <a:xfrm rot="5400000">
            <a:off x="2524128" y="2333626"/>
            <a:ext cx="457199" cy="457197"/>
          </a:xfrm>
          <a:prstGeom prst="line">
            <a:avLst/>
          </a:prstGeom>
          <a:ln>
            <a:prstDash val="dash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Прямая соединительная линия 46"/>
          <xdr:cNvCxnSpPr/>
        </xdr:nvCxnSpPr>
        <xdr:spPr>
          <a:xfrm rot="5400000">
            <a:off x="2633664" y="1976440"/>
            <a:ext cx="704849" cy="9524"/>
          </a:xfrm>
          <a:prstGeom prst="line">
            <a:avLst/>
          </a:prstGeom>
          <a:ln>
            <a:prstDash val="dash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Прямая соединительная линия 47"/>
          <xdr:cNvCxnSpPr/>
        </xdr:nvCxnSpPr>
        <xdr:spPr>
          <a:xfrm rot="5400000">
            <a:off x="2762251" y="1371600"/>
            <a:ext cx="466725" cy="9526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Прямая соединительная линия 48"/>
          <xdr:cNvCxnSpPr/>
        </xdr:nvCxnSpPr>
        <xdr:spPr>
          <a:xfrm rot="10800000" flipV="1">
            <a:off x="2505075" y="1171577"/>
            <a:ext cx="495302" cy="438148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133350</xdr:colOff>
      <xdr:row>7</xdr:row>
      <xdr:rowOff>47627</xdr:rowOff>
    </xdr:from>
    <xdr:to>
      <xdr:col>6</xdr:col>
      <xdr:colOff>28577</xdr:colOff>
      <xdr:row>15</xdr:row>
      <xdr:rowOff>152403</xdr:rowOff>
    </xdr:to>
    <xdr:grpSp>
      <xdr:nvGrpSpPr>
        <xdr:cNvPr id="51" name="Группа 50"/>
        <xdr:cNvGrpSpPr/>
      </xdr:nvGrpSpPr>
      <xdr:grpSpPr>
        <a:xfrm>
          <a:off x="3181350" y="1381127"/>
          <a:ext cx="504827" cy="1628776"/>
          <a:chOff x="2143125" y="1400177"/>
          <a:chExt cx="504827" cy="1628776"/>
        </a:xfrm>
      </xdr:grpSpPr>
      <xdr:cxnSp macro="">
        <xdr:nvCxnSpPr>
          <xdr:cNvPr id="52" name="Прямая соединительная линия 51"/>
          <xdr:cNvCxnSpPr/>
        </xdr:nvCxnSpPr>
        <xdr:spPr>
          <a:xfrm rot="5400000">
            <a:off x="1557338" y="2433638"/>
            <a:ext cx="1181102" cy="9528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Прямая соединительная линия 52"/>
          <xdr:cNvCxnSpPr/>
        </xdr:nvCxnSpPr>
        <xdr:spPr>
          <a:xfrm rot="5400000">
            <a:off x="2171703" y="2571751"/>
            <a:ext cx="457199" cy="457197"/>
          </a:xfrm>
          <a:prstGeom prst="line">
            <a:avLst/>
          </a:prstGeom>
          <a:ln>
            <a:prstDash val="dash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Прямая соединительная линия 53"/>
          <xdr:cNvCxnSpPr/>
        </xdr:nvCxnSpPr>
        <xdr:spPr>
          <a:xfrm rot="5400000">
            <a:off x="2114552" y="2009779"/>
            <a:ext cx="1038224" cy="9523"/>
          </a:xfrm>
          <a:prstGeom prst="line">
            <a:avLst/>
          </a:prstGeom>
          <a:ln>
            <a:prstDash val="dash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Прямая соединительная линия 54"/>
          <xdr:cNvCxnSpPr/>
        </xdr:nvCxnSpPr>
        <xdr:spPr>
          <a:xfrm rot="10800000" flipV="1">
            <a:off x="2400300" y="1400177"/>
            <a:ext cx="247652" cy="228598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Прямая соединительная линия 55"/>
          <xdr:cNvCxnSpPr/>
        </xdr:nvCxnSpPr>
        <xdr:spPr>
          <a:xfrm rot="5400000">
            <a:off x="2143128" y="1638302"/>
            <a:ext cx="257174" cy="238120"/>
          </a:xfrm>
          <a:prstGeom prst="line">
            <a:avLst/>
          </a:prstGeom>
          <a:ln>
            <a:prstDash val="dash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2</xdr:row>
      <xdr:rowOff>85725</xdr:rowOff>
    </xdr:from>
    <xdr:to>
      <xdr:col>1</xdr:col>
      <xdr:colOff>161925</xdr:colOff>
      <xdr:row>6</xdr:row>
      <xdr:rowOff>104775</xdr:rowOff>
    </xdr:to>
    <xdr:sp macro="" textlink="">
      <xdr:nvSpPr>
        <xdr:cNvPr id="57" name="Цилиндр 56"/>
        <xdr:cNvSpPr/>
      </xdr:nvSpPr>
      <xdr:spPr>
        <a:xfrm>
          <a:off x="1828800" y="466725"/>
          <a:ext cx="161925" cy="781050"/>
        </a:xfrm>
        <a:prstGeom prst="can">
          <a:avLst/>
        </a:prstGeom>
        <a:solidFill>
          <a:sysClr val="window" lastClr="FFFFFF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19050</xdr:colOff>
      <xdr:row>6</xdr:row>
      <xdr:rowOff>152400</xdr:rowOff>
    </xdr:from>
    <xdr:to>
      <xdr:col>1</xdr:col>
      <xdr:colOff>152400</xdr:colOff>
      <xdr:row>8</xdr:row>
      <xdr:rowOff>66675</xdr:rowOff>
    </xdr:to>
    <xdr:sp macro="" textlink="">
      <xdr:nvSpPr>
        <xdr:cNvPr id="58" name="Стрелка вниз 57"/>
        <xdr:cNvSpPr/>
      </xdr:nvSpPr>
      <xdr:spPr>
        <a:xfrm>
          <a:off x="1847850" y="1295400"/>
          <a:ext cx="133350" cy="295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171450</xdr:colOff>
      <xdr:row>9</xdr:row>
      <xdr:rowOff>57150</xdr:rowOff>
    </xdr:from>
    <xdr:to>
      <xdr:col>1</xdr:col>
      <xdr:colOff>533400</xdr:colOff>
      <xdr:row>10</xdr:row>
      <xdr:rowOff>19050</xdr:rowOff>
    </xdr:to>
    <xdr:sp macro="" textlink="">
      <xdr:nvSpPr>
        <xdr:cNvPr id="59" name="Выгнутая вверх стрелка 58"/>
        <xdr:cNvSpPr/>
      </xdr:nvSpPr>
      <xdr:spPr>
        <a:xfrm>
          <a:off x="2000250" y="1771650"/>
          <a:ext cx="361950" cy="15240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600075</xdr:colOff>
      <xdr:row>9</xdr:row>
      <xdr:rowOff>66675</xdr:rowOff>
    </xdr:from>
    <xdr:to>
      <xdr:col>5</xdr:col>
      <xdr:colOff>352425</xdr:colOff>
      <xdr:row>10</xdr:row>
      <xdr:rowOff>28575</xdr:rowOff>
    </xdr:to>
    <xdr:sp macro="" textlink="">
      <xdr:nvSpPr>
        <xdr:cNvPr id="60" name="Выгнутая вверх стрелка 59"/>
        <xdr:cNvSpPr/>
      </xdr:nvSpPr>
      <xdr:spPr>
        <a:xfrm>
          <a:off x="4257675" y="1781175"/>
          <a:ext cx="361950" cy="15240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581025</xdr:colOff>
      <xdr:row>14</xdr:row>
      <xdr:rowOff>133350</xdr:rowOff>
    </xdr:from>
    <xdr:to>
      <xdr:col>2</xdr:col>
      <xdr:colOff>247650</xdr:colOff>
      <xdr:row>15</xdr:row>
      <xdr:rowOff>123825</xdr:rowOff>
    </xdr:to>
    <xdr:sp macro="" textlink="">
      <xdr:nvSpPr>
        <xdr:cNvPr id="61" name="Выгнутая вниз стрелка 60"/>
        <xdr:cNvSpPr/>
      </xdr:nvSpPr>
      <xdr:spPr>
        <a:xfrm>
          <a:off x="2409825" y="2800350"/>
          <a:ext cx="276225" cy="180975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371475</xdr:colOff>
      <xdr:row>14</xdr:row>
      <xdr:rowOff>133350</xdr:rowOff>
    </xdr:from>
    <xdr:to>
      <xdr:col>6</xdr:col>
      <xdr:colOff>38100</xdr:colOff>
      <xdr:row>15</xdr:row>
      <xdr:rowOff>123825</xdr:rowOff>
    </xdr:to>
    <xdr:sp macro="" textlink="">
      <xdr:nvSpPr>
        <xdr:cNvPr id="62" name="Выгнутая вниз стрелка 61"/>
        <xdr:cNvSpPr/>
      </xdr:nvSpPr>
      <xdr:spPr>
        <a:xfrm>
          <a:off x="4638675" y="2800350"/>
          <a:ext cx="276225" cy="180975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0</xdr:colOff>
      <xdr:row>2</xdr:row>
      <xdr:rowOff>104775</xdr:rowOff>
    </xdr:from>
    <xdr:to>
      <xdr:col>8</xdr:col>
      <xdr:colOff>161925</xdr:colOff>
      <xdr:row>6</xdr:row>
      <xdr:rowOff>123825</xdr:rowOff>
    </xdr:to>
    <xdr:sp macro="" textlink="">
      <xdr:nvSpPr>
        <xdr:cNvPr id="63" name="Цилиндр 62"/>
        <xdr:cNvSpPr/>
      </xdr:nvSpPr>
      <xdr:spPr>
        <a:xfrm>
          <a:off x="6096000" y="485775"/>
          <a:ext cx="161925" cy="781050"/>
        </a:xfrm>
        <a:prstGeom prst="can">
          <a:avLst/>
        </a:prstGeom>
        <a:solidFill>
          <a:sysClr val="window" lastClr="FFFFFF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28575</xdr:colOff>
      <xdr:row>6</xdr:row>
      <xdr:rowOff>161925</xdr:rowOff>
    </xdr:from>
    <xdr:to>
      <xdr:col>8</xdr:col>
      <xdr:colOff>114300</xdr:colOff>
      <xdr:row>8</xdr:row>
      <xdr:rowOff>38100</xdr:rowOff>
    </xdr:to>
    <xdr:sp macro="" textlink="">
      <xdr:nvSpPr>
        <xdr:cNvPr id="64" name="Стрелка вверх 63"/>
        <xdr:cNvSpPr/>
      </xdr:nvSpPr>
      <xdr:spPr>
        <a:xfrm>
          <a:off x="6124575" y="1304925"/>
          <a:ext cx="85725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133350</xdr:colOff>
      <xdr:row>9</xdr:row>
      <xdr:rowOff>114300</xdr:rowOff>
    </xdr:from>
    <xdr:to>
      <xdr:col>1</xdr:col>
      <xdr:colOff>304800</xdr:colOff>
      <xdr:row>9</xdr:row>
      <xdr:rowOff>115888</xdr:rowOff>
    </xdr:to>
    <xdr:cxnSp macro="">
      <xdr:nvCxnSpPr>
        <xdr:cNvPr id="66" name="Прямая соединительная линия 65"/>
        <xdr:cNvCxnSpPr/>
      </xdr:nvCxnSpPr>
      <xdr:spPr>
        <a:xfrm rot="10800000">
          <a:off x="1352550" y="1828800"/>
          <a:ext cx="781050" cy="1588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</xdr:colOff>
      <xdr:row>9</xdr:row>
      <xdr:rowOff>142875</xdr:rowOff>
    </xdr:from>
    <xdr:to>
      <xdr:col>5</xdr:col>
      <xdr:colOff>495300</xdr:colOff>
      <xdr:row>9</xdr:row>
      <xdr:rowOff>144463</xdr:rowOff>
    </xdr:to>
    <xdr:cxnSp macro="">
      <xdr:nvCxnSpPr>
        <xdr:cNvPr id="68" name="Прямая соединительная линия 67"/>
        <xdr:cNvCxnSpPr/>
      </xdr:nvCxnSpPr>
      <xdr:spPr>
        <a:xfrm>
          <a:off x="2190750" y="1857375"/>
          <a:ext cx="2571750" cy="1588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495300</xdr:colOff>
      <xdr:row>14</xdr:row>
      <xdr:rowOff>38100</xdr:rowOff>
    </xdr:from>
    <xdr:to>
      <xdr:col>7</xdr:col>
      <xdr:colOff>523875</xdr:colOff>
      <xdr:row>14</xdr:row>
      <xdr:rowOff>39688</xdr:rowOff>
    </xdr:to>
    <xdr:cxnSp macro="">
      <xdr:nvCxnSpPr>
        <xdr:cNvPr id="70" name="Прямая соединительная линия 69"/>
        <xdr:cNvCxnSpPr/>
      </xdr:nvCxnSpPr>
      <xdr:spPr>
        <a:xfrm>
          <a:off x="4762500" y="2705100"/>
          <a:ext cx="1247775" cy="1588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495300</xdr:colOff>
      <xdr:row>10</xdr:row>
      <xdr:rowOff>19050</xdr:rowOff>
    </xdr:from>
    <xdr:to>
      <xdr:col>7</xdr:col>
      <xdr:colOff>514350</xdr:colOff>
      <xdr:row>10</xdr:row>
      <xdr:rowOff>20638</xdr:rowOff>
    </xdr:to>
    <xdr:cxnSp macro="">
      <xdr:nvCxnSpPr>
        <xdr:cNvPr id="72" name="Прямая соединительная линия 71"/>
        <xdr:cNvCxnSpPr/>
      </xdr:nvCxnSpPr>
      <xdr:spPr>
        <a:xfrm>
          <a:off x="4762500" y="1924050"/>
          <a:ext cx="1238250" cy="158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10</xdr:row>
      <xdr:rowOff>142875</xdr:rowOff>
    </xdr:from>
    <xdr:to>
      <xdr:col>7</xdr:col>
      <xdr:colOff>352425</xdr:colOff>
      <xdr:row>12</xdr:row>
      <xdr:rowOff>57150</xdr:rowOff>
    </xdr:to>
    <xdr:sp macro="" textlink="">
      <xdr:nvSpPr>
        <xdr:cNvPr id="73" name="Стрелка вниз 72"/>
        <xdr:cNvSpPr/>
      </xdr:nvSpPr>
      <xdr:spPr>
        <a:xfrm>
          <a:off x="5667375" y="2047875"/>
          <a:ext cx="171450" cy="295275"/>
        </a:xfrm>
        <a:prstGeom prst="down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142875</xdr:colOff>
      <xdr:row>17</xdr:row>
      <xdr:rowOff>104775</xdr:rowOff>
    </xdr:from>
    <xdr:to>
      <xdr:col>4</xdr:col>
      <xdr:colOff>381000</xdr:colOff>
      <xdr:row>30</xdr:row>
      <xdr:rowOff>148275</xdr:rowOff>
    </xdr:to>
    <xdr:grpSp>
      <xdr:nvGrpSpPr>
        <xdr:cNvPr id="65" name="Группа 64"/>
        <xdr:cNvGrpSpPr/>
      </xdr:nvGrpSpPr>
      <xdr:grpSpPr>
        <a:xfrm>
          <a:off x="1362075" y="3343275"/>
          <a:ext cx="1457325" cy="2520000"/>
          <a:chOff x="5915025" y="866775"/>
          <a:chExt cx="1457325" cy="2520000"/>
        </a:xfrm>
      </xdr:grpSpPr>
      <xdr:sp macro="" textlink="">
        <xdr:nvSpPr>
          <xdr:cNvPr id="74" name="Прямоугольник 73"/>
          <xdr:cNvSpPr/>
        </xdr:nvSpPr>
        <xdr:spPr>
          <a:xfrm>
            <a:off x="5924550" y="866775"/>
            <a:ext cx="1440000" cy="2520000"/>
          </a:xfrm>
          <a:prstGeom prst="rect">
            <a:avLst/>
          </a:prstGeom>
          <a:solidFill>
            <a:sysClr val="window" lastClr="FFFFFF"/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6" name="Прямая соединительная линия 75"/>
          <xdr:cNvCxnSpPr/>
        </xdr:nvCxnSpPr>
        <xdr:spPr>
          <a:xfrm>
            <a:off x="5934075" y="1333500"/>
            <a:ext cx="1438275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Прямая соединительная линия 76"/>
          <xdr:cNvCxnSpPr/>
        </xdr:nvCxnSpPr>
        <xdr:spPr>
          <a:xfrm>
            <a:off x="5915025" y="1562100"/>
            <a:ext cx="1438275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Прямая соединительная линия 77"/>
          <xdr:cNvCxnSpPr/>
        </xdr:nvCxnSpPr>
        <xdr:spPr>
          <a:xfrm>
            <a:off x="5924550" y="2743200"/>
            <a:ext cx="1438275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Прямая соединительная линия 78"/>
          <xdr:cNvCxnSpPr/>
        </xdr:nvCxnSpPr>
        <xdr:spPr>
          <a:xfrm>
            <a:off x="5934075" y="2495550"/>
            <a:ext cx="1438275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sqref="A1:D1"/>
    </sheetView>
  </sheetViews>
  <sheetFormatPr defaultRowHeight="15"/>
  <cols>
    <col min="1" max="1" width="17.140625" customWidth="1"/>
    <col min="2" max="2" width="11" customWidth="1"/>
    <col min="3" max="3" width="10.7109375" customWidth="1"/>
    <col min="4" max="4" width="10.5703125" customWidth="1"/>
    <col min="5" max="5" width="11.28515625" customWidth="1"/>
  </cols>
  <sheetData>
    <row r="1" spans="1:9">
      <c r="A1" s="6" t="s">
        <v>8</v>
      </c>
      <c r="B1" s="6"/>
      <c r="C1" s="6"/>
      <c r="D1" s="6"/>
      <c r="E1" s="7"/>
    </row>
    <row r="2" spans="1:9">
      <c r="A2" s="8" t="s">
        <v>0</v>
      </c>
      <c r="B2" s="8" t="s">
        <v>1</v>
      </c>
      <c r="C2" s="8" t="s">
        <v>2</v>
      </c>
      <c r="D2" s="8" t="s">
        <v>3</v>
      </c>
      <c r="E2" s="7"/>
    </row>
    <row r="3" spans="1:9">
      <c r="A3" s="7">
        <v>120</v>
      </c>
      <c r="B3" s="7">
        <v>55</v>
      </c>
      <c r="C3" s="7">
        <v>65</v>
      </c>
      <c r="D3" s="7">
        <f>A3*B3*C3/1000</f>
        <v>429</v>
      </c>
      <c r="E3" s="7" t="s">
        <v>14</v>
      </c>
    </row>
    <row r="4" spans="1:9">
      <c r="A4" s="7">
        <f>A3-2.4</f>
        <v>117.6</v>
      </c>
      <c r="B4" s="7">
        <f>B3-2.4</f>
        <v>52.6</v>
      </c>
      <c r="C4" s="7">
        <f>C3-9</f>
        <v>56</v>
      </c>
      <c r="D4" s="9">
        <f>A4*B4*C4/1000</f>
        <v>346.40255999999999</v>
      </c>
      <c r="E4" s="7" t="s">
        <v>15</v>
      </c>
      <c r="I4" s="4"/>
    </row>
    <row r="5" spans="1:9">
      <c r="A5" s="6" t="s">
        <v>9</v>
      </c>
      <c r="B5" s="6"/>
      <c r="C5" s="6"/>
      <c r="D5" s="6"/>
      <c r="E5" s="7"/>
    </row>
    <row r="6" spans="1:9">
      <c r="A6" s="8" t="s">
        <v>0</v>
      </c>
      <c r="B6" s="8" t="s">
        <v>1</v>
      </c>
      <c r="C6" s="8" t="s">
        <v>2</v>
      </c>
      <c r="D6" s="8" t="s">
        <v>3</v>
      </c>
      <c r="E6" s="7"/>
    </row>
    <row r="7" spans="1:9">
      <c r="A7" s="7">
        <v>70</v>
      </c>
      <c r="B7" s="7">
        <v>40</v>
      </c>
      <c r="C7" s="7">
        <v>45</v>
      </c>
      <c r="D7" s="7">
        <f>A7*B7*C7/1000</f>
        <v>126</v>
      </c>
      <c r="E7" s="7"/>
    </row>
    <row r="8" spans="1:9">
      <c r="D8" s="1"/>
    </row>
    <row r="9" spans="1:9">
      <c r="A9" s="15" t="s">
        <v>8</v>
      </c>
      <c r="B9" s="11" t="s">
        <v>7</v>
      </c>
      <c r="C9" s="10"/>
    </row>
    <row r="10" spans="1:9">
      <c r="A10" s="10" t="s">
        <v>4</v>
      </c>
      <c r="B10" s="10">
        <f>A3*B3/10000</f>
        <v>0.66</v>
      </c>
      <c r="C10" s="10"/>
    </row>
    <row r="11" spans="1:9">
      <c r="A11" s="10" t="s">
        <v>5</v>
      </c>
      <c r="B11" s="10">
        <f>A3*C3/10000</f>
        <v>0.78</v>
      </c>
      <c r="C11" s="10"/>
    </row>
    <row r="12" spans="1:9">
      <c r="A12" s="10" t="s">
        <v>6</v>
      </c>
      <c r="B12" s="10">
        <f>B3*C3/10000</f>
        <v>0.35749999999999998</v>
      </c>
      <c r="C12" s="10"/>
    </row>
    <row r="13" spans="1:9">
      <c r="A13" s="10" t="s">
        <v>16</v>
      </c>
      <c r="B13" s="10">
        <f>B10+B11*2+B12*2</f>
        <v>2.9350000000000001</v>
      </c>
      <c r="C13" s="12">
        <f>B13*2900</f>
        <v>8511.5</v>
      </c>
    </row>
    <row r="14" spans="1:9">
      <c r="A14" s="10"/>
      <c r="B14" s="10"/>
      <c r="C14" s="12"/>
    </row>
    <row r="15" spans="1:9">
      <c r="A15" s="15" t="s">
        <v>9</v>
      </c>
      <c r="B15" s="11" t="s">
        <v>7</v>
      </c>
      <c r="C15" s="10"/>
      <c r="D15" s="5" t="s">
        <v>17</v>
      </c>
      <c r="E15" s="5"/>
      <c r="F15" s="5"/>
      <c r="G15" s="5"/>
    </row>
    <row r="16" spans="1:9">
      <c r="A16" s="10" t="s">
        <v>4</v>
      </c>
      <c r="B16" s="10">
        <f>A7*B7/10000</f>
        <v>0.28000000000000003</v>
      </c>
      <c r="C16" s="10"/>
      <c r="D16" s="5"/>
      <c r="E16" s="5">
        <f>B10*0.03</f>
        <v>1.9800000000000002E-2</v>
      </c>
      <c r="F16" s="5"/>
      <c r="G16" s="5"/>
    </row>
    <row r="17" spans="1:7">
      <c r="A17" s="10" t="s">
        <v>5</v>
      </c>
      <c r="B17" s="10">
        <f>A7*C7/10000</f>
        <v>0.315</v>
      </c>
      <c r="C17" s="10"/>
      <c r="D17" s="5"/>
      <c r="E17" s="5">
        <f>E18*E19*E20</f>
        <v>3.3921599999999996E-2</v>
      </c>
      <c r="F17" s="5">
        <f>F18*F19*F20</f>
        <v>1.3751999999999999E-2</v>
      </c>
      <c r="G17" s="5">
        <f>E17-F17</f>
        <v>2.0169599999999996E-2</v>
      </c>
    </row>
    <row r="18" spans="1:7">
      <c r="A18" s="10" t="s">
        <v>6</v>
      </c>
      <c r="B18" s="10">
        <f>B7*C7/10000</f>
        <v>0.18</v>
      </c>
      <c r="C18" s="10"/>
      <c r="D18" s="5" t="s">
        <v>11</v>
      </c>
      <c r="E18" s="5">
        <v>0.38200000000000001</v>
      </c>
      <c r="F18" s="5">
        <f>E18</f>
        <v>0.38200000000000001</v>
      </c>
      <c r="G18" s="5"/>
    </row>
    <row r="19" spans="1:7">
      <c r="A19" s="10"/>
      <c r="B19" s="10">
        <f>B16+B17*2+B18*6</f>
        <v>1.9900000000000002</v>
      </c>
      <c r="C19" s="12">
        <f>B19*700</f>
        <v>1393.0000000000002</v>
      </c>
      <c r="D19" s="5" t="s">
        <v>12</v>
      </c>
      <c r="E19" s="5">
        <v>0.24</v>
      </c>
      <c r="F19" s="5">
        <f>E19</f>
        <v>0.24</v>
      </c>
      <c r="G19" s="5"/>
    </row>
    <row r="20" spans="1:7">
      <c r="A20" s="13"/>
      <c r="B20" s="13"/>
      <c r="C20" s="13"/>
      <c r="D20" s="5" t="s">
        <v>13</v>
      </c>
      <c r="E20" s="5">
        <v>0.37</v>
      </c>
      <c r="F20" s="5">
        <v>0.15</v>
      </c>
      <c r="G20" s="5"/>
    </row>
    <row r="21" spans="1:7">
      <c r="A21" s="15" t="s">
        <v>10</v>
      </c>
      <c r="B21" s="10"/>
      <c r="C21" s="10"/>
    </row>
    <row r="22" spans="1:7">
      <c r="A22" s="14" t="s">
        <v>0</v>
      </c>
      <c r="B22" s="14" t="s">
        <v>1</v>
      </c>
      <c r="C22" s="14" t="s">
        <v>2</v>
      </c>
    </row>
    <row r="23" spans="1:7">
      <c r="A23" s="10">
        <v>110</v>
      </c>
      <c r="B23" s="10">
        <v>55</v>
      </c>
      <c r="C23" s="10">
        <v>70</v>
      </c>
    </row>
  </sheetData>
  <mergeCells count="2">
    <mergeCell ref="A1:D1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7"/>
  <sheetViews>
    <sheetView workbookViewId="0">
      <selection sqref="A1:L28"/>
    </sheetView>
  </sheetViews>
  <sheetFormatPr defaultRowHeight="15"/>
  <sheetData>
    <row r="3" spans="14:14">
      <c r="N3" s="3"/>
    </row>
    <row r="27" spans="2:2">
      <c r="B27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7:A28"/>
  <sheetViews>
    <sheetView workbookViewId="0">
      <selection activeCell="E1" sqref="E1"/>
    </sheetView>
  </sheetViews>
  <sheetFormatPr defaultRowHeight="15"/>
  <cols>
    <col min="2" max="4" width="9.140625" customWidth="1"/>
  </cols>
  <sheetData>
    <row r="17" spans="1:1">
      <c r="A17">
        <v>0.8</v>
      </c>
    </row>
    <row r="18" spans="1:1">
      <c r="A18">
        <v>13</v>
      </c>
    </row>
    <row r="19" spans="1:1">
      <c r="A19">
        <v>0.8</v>
      </c>
    </row>
    <row r="20" spans="1:1">
      <c r="A20">
        <v>2</v>
      </c>
    </row>
    <row r="21" spans="1:1">
      <c r="A21">
        <v>0.8</v>
      </c>
    </row>
    <row r="22" spans="1:1">
      <c r="A22">
        <v>26.2</v>
      </c>
    </row>
    <row r="23" spans="1:1">
      <c r="A23">
        <v>0.8</v>
      </c>
    </row>
    <row r="24" spans="1:1">
      <c r="A24">
        <v>4</v>
      </c>
    </row>
    <row r="25" spans="1:1">
      <c r="A25">
        <v>0.8</v>
      </c>
    </row>
    <row r="26" spans="1:1">
      <c r="A26">
        <v>20</v>
      </c>
    </row>
    <row r="27" spans="1:1">
      <c r="A27">
        <v>0.8</v>
      </c>
    </row>
    <row r="28" spans="1:1">
      <c r="A28" s="1">
        <f>SUM(A17:A27)</f>
        <v>69.999999999999986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Стекло</vt:lpstr>
      <vt:lpstr>Оборудование</vt:lpstr>
      <vt:lpstr>Самп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cp:lastPrinted>2010-05-03T08:04:16Z</cp:lastPrinted>
  <dcterms:created xsi:type="dcterms:W3CDTF">2010-03-06T15:28:09Z</dcterms:created>
  <dcterms:modified xsi:type="dcterms:W3CDTF">2011-10-13T16:51:30Z</dcterms:modified>
</cp:coreProperties>
</file>