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190" activeTab="0"/>
  </bookViews>
  <sheets>
    <sheet name="siderest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<sst xmlns="http://schemas.openxmlformats.org/spreadsheetml/2006/main" count="72" uniqueCount="59">
  <si>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 xml:space="preserve">Калькулятор толщины вертикальных стенок аквариума БЕЗ ребер жесткости и БЕЗ стяжек. </t>
  </si>
  <si>
    <t xml:space="preserve">Статья о расчетах, формулы, рекомендации - "How to Calculate the Glass Thickness for your Aquarium", автор Warren Stilwell (Президент союза аквариумистов Новой Зеландии – [http://www.fnzas.org.nz/articles/technical/glass_complete.html] 76kB. </t>
  </si>
  <si>
    <r>
      <t xml:space="preserve">Данные в поля таблицы внизу (серое поле) не вводить!!! Они показывают </t>
    </r>
    <r>
      <rPr>
        <i/>
        <sz val="10"/>
        <color indexed="8"/>
        <rFont val="Arial"/>
        <family val="2"/>
      </rPr>
      <t>процесс</t>
    </r>
    <r>
      <rPr>
        <sz val="10"/>
        <color indexed="8"/>
        <rFont val="Arial"/>
        <family val="2"/>
      </rPr>
      <t xml:space="preserve"> расчета. </t>
    </r>
  </si>
  <si>
    <t xml:space="preserve">При опирании стекла дна ВСЕЙ плоскостью на тумбу, его толщина принимается РАВНОЙ толщине вертикальных стенок по этому расчету. </t>
  </si>
  <si>
    <t xml:space="preserve">Использованы формулы из документа: «Roark Page 459 table 26 case 1d» </t>
  </si>
  <si>
    <t>Ratio2</t>
  </si>
  <si>
    <t xml:space="preserve">Высота аквариума, мм </t>
  </si>
  <si>
    <t>Высота аквариума</t>
  </si>
  <si>
    <t>mm</t>
  </si>
  <si>
    <t>Длина аквариума, мм</t>
  </si>
  <si>
    <t>Запас прочности на растяжение</t>
  </si>
  <si>
    <t>Толщина стекла</t>
  </si>
  <si>
    <t>Толщина стекла, мм</t>
  </si>
  <si>
    <t>Beta</t>
  </si>
  <si>
    <t>a/b</t>
  </si>
  <si>
    <t>beta</t>
  </si>
  <si>
    <t>alpha</t>
  </si>
  <si>
    <t>ratio1</t>
  </si>
  <si>
    <t>Прочность на изгиб float-стекла</t>
  </si>
  <si>
    <t>Источник Pilkington:</t>
  </si>
  <si>
    <t>19.3 to 28.4 N/mm2</t>
  </si>
  <si>
    <t>Допустимый :</t>
  </si>
  <si>
    <t>N/mm2</t>
  </si>
  <si>
    <t>Запас прочности:</t>
  </si>
  <si>
    <t>a/b =</t>
  </si>
  <si>
    <t>E стекла =</t>
  </si>
  <si>
    <t>beta =</t>
  </si>
  <si>
    <t>alpha =</t>
  </si>
  <si>
    <t>Высота аквариума b =</t>
  </si>
  <si>
    <t>Давление воды w.p. =</t>
  </si>
  <si>
    <t>N/m2</t>
  </si>
  <si>
    <t>Длина аквариума  a =</t>
  </si>
  <si>
    <t>Допустимое напр. на изгиб b.s. =</t>
  </si>
  <si>
    <t xml:space="preserve">Используемая формула: </t>
  </si>
  <si>
    <t>t2 = beta x b3 x 10-5 / b.s.</t>
  </si>
  <si>
    <t>Используемый коэффициент Пуассона; 0.3</t>
  </si>
  <si>
    <t>Реальное значение коэф. Пуассона для стекла 0.23</t>
  </si>
  <si>
    <t>Толщина стекла t =</t>
  </si>
  <si>
    <t>Формула рассчета Прогиба:</t>
  </si>
  <si>
    <t>alpha x w.p. x b4 / ( E x t3)</t>
  </si>
  <si>
    <t>Прогиб стекла =</t>
  </si>
  <si>
    <t>Длина аквариума</t>
  </si>
  <si>
    <t xml:space="preserve">Расчет величины прогиба стекла </t>
  </si>
  <si>
    <t>Прогиб длинных стенок будет</t>
  </si>
  <si>
    <t xml:space="preserve">Если дно опирается только по периметру, как у аквариумов Juwel RIO с пластиковой рамкой внизу, </t>
  </si>
  <si>
    <t xml:space="preserve">рассчет толщины стекла дна ведется по другим формулам – смотри в статье Warren Stilwell. </t>
  </si>
  <si>
    <t>Расчет ведется для случая когда все четыре грани стекла имеют опору по периметру.</t>
  </si>
  <si>
    <t>Как пользоваться калькулятором:</t>
  </si>
  <si>
    <t xml:space="preserve">Прогиб длинных стенок </t>
  </si>
  <si>
    <t xml:space="preserve">Получите запас прочности Кз (рекомендуется &gt;=3.8) и прогиб при данной толщине стекла. </t>
  </si>
  <si>
    <t xml:space="preserve">Примечания переводчика: </t>
  </si>
  <si>
    <t>http://www.amania.110mb.com/Chapters/Tech/diy-glasscalc.html</t>
  </si>
  <si>
    <t xml:space="preserve">Перевод статьи на русский язык Руслана Иванюшина на Amania -  </t>
  </si>
  <si>
    <t xml:space="preserve">Оригинал калькулятора на английском языке -  </t>
  </si>
  <si>
    <t>GlassThicknessCE.xls 19Kb</t>
  </si>
  <si>
    <t>Расчет Запаса прочности Кз (Safety factor)</t>
  </si>
  <si>
    <t xml:space="preserve">В зеленой области сделайте двойной клик в ячейке и введите высоту и длину аквариума, затем толщину стекла. </t>
  </si>
  <si>
    <t>Толщина стекла по ADA 2009: аквариум 60х30~45Н - 6мм; 90х45~60Н - 10мм; 120х45~60см - 12мм; 180х60х60Н - 15мм.</t>
  </si>
  <si>
    <r>
      <t>Прогиб должен быть</t>
    </r>
    <r>
      <rPr>
        <b/>
        <sz val="10"/>
        <rFont val="Arial"/>
        <family val="2"/>
      </rPr>
      <t xml:space="preserve"> не более 0.35мм</t>
    </r>
    <r>
      <rPr>
        <sz val="10"/>
        <rFont val="Arial"/>
        <family val="0"/>
      </rPr>
      <t xml:space="preserve">. Если прогиб больше - увеличьте толщину стекла!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</si>
</sst>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/>
    </xf>
    <xf numFmtId="0" fontId="5" fillId="0" borderId="13" xfId="0" applyFont="1" applyBorder="1" applyAlignment="1">
      <alignment/>
    </xf>
    <xf numFmtId="0" fontId="3" fillId="36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0" fillId="0" borderId="13" xfId="42" applyFont="1" applyBorder="1" applyAlignment="1" applyProtection="1">
      <alignment/>
      <protection/>
    </xf>
    <xf numFmtId="0" fontId="10" fillId="0" borderId="0" xfId="42" applyBorder="1" applyAlignment="1" applyProtection="1">
      <alignment/>
      <protection/>
    </xf>
    <xf numFmtId="0" fontId="10" fillId="0" borderId="11" xfId="42" applyBorder="1" applyAlignment="1" applyProtection="1">
      <alignment/>
      <protection/>
    </xf>
    <xf numFmtId="0" fontId="3" fillId="37" borderId="0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5" fillId="0" borderId="0" xfId="0" applyFont="1" applyBorder="1" applyAlignment="1">
      <alignment/>
    </xf>
    <xf numFmtId="2" fontId="8" fillId="0" borderId="2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nia.110mb.com/Chapters/Tech/diy-glasscalc.html" TargetMode="External" /><Relationship Id="rId2" Type="http://schemas.openxmlformats.org/officeDocument/2006/relationships/hyperlink" Target="http://www.fnzas.org.nz/uploads/media/GlassThicknessC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8.7109375" style="0" customWidth="1"/>
    <col min="4" max="4" width="32.8515625" style="0" customWidth="1"/>
    <col min="6" max="6" width="10.421875" style="0" customWidth="1"/>
  </cols>
  <sheetData>
    <row r="1" spans="1:6" ht="15.75" customHeight="1">
      <c r="A1" s="1" t="s">
        <v>0</v>
      </c>
      <c r="B1" s="2"/>
      <c r="C1" s="2"/>
      <c r="D1" s="2"/>
      <c r="E1" s="2"/>
      <c r="F1" s="3"/>
    </row>
    <row r="2" spans="1:6" ht="15.75" customHeight="1">
      <c r="A2" s="4" t="s">
        <v>53</v>
      </c>
      <c r="B2" s="46" t="s">
        <v>54</v>
      </c>
      <c r="C2" s="2"/>
      <c r="D2" s="2"/>
      <c r="E2" s="2"/>
      <c r="F2" s="3"/>
    </row>
    <row r="3" spans="1:6" ht="15.75" customHeight="1">
      <c r="A3" s="4" t="s">
        <v>1</v>
      </c>
      <c r="B3" s="2"/>
      <c r="C3" s="2"/>
      <c r="D3" s="2"/>
      <c r="E3" s="2"/>
      <c r="F3" s="3"/>
    </row>
    <row r="4" spans="1:6" ht="15.75" customHeight="1">
      <c r="A4" s="5" t="s">
        <v>52</v>
      </c>
      <c r="B4" s="6"/>
      <c r="C4" s="6"/>
      <c r="D4" s="45" t="s">
        <v>51</v>
      </c>
      <c r="E4" s="6"/>
      <c r="F4" s="7"/>
    </row>
    <row r="5" spans="1:6" ht="15.75" customHeight="1">
      <c r="A5" s="44"/>
      <c r="B5" s="6"/>
      <c r="C5" s="6"/>
      <c r="D5" s="6"/>
      <c r="E5" s="6"/>
      <c r="F5" s="7"/>
    </row>
    <row r="6" spans="1:7" ht="15.75" customHeight="1">
      <c r="A6" s="8" t="s">
        <v>47</v>
      </c>
      <c r="B6" s="9"/>
      <c r="C6" s="9"/>
      <c r="D6" s="9"/>
      <c r="E6" s="9"/>
      <c r="F6" s="10"/>
      <c r="G6" s="11"/>
    </row>
    <row r="7" spans="1:7" ht="15.75" customHeight="1">
      <c r="A7" s="12" t="s">
        <v>56</v>
      </c>
      <c r="B7" s="9"/>
      <c r="C7" s="9"/>
      <c r="D7" s="9"/>
      <c r="E7" s="9"/>
      <c r="F7" s="10"/>
      <c r="G7" s="11"/>
    </row>
    <row r="8" spans="1:7" ht="15.75" customHeight="1">
      <c r="A8" s="12" t="s">
        <v>49</v>
      </c>
      <c r="B8" s="9"/>
      <c r="C8" s="9"/>
      <c r="D8" s="9"/>
      <c r="E8" s="9"/>
      <c r="F8" s="10"/>
      <c r="G8" s="11"/>
    </row>
    <row r="9" spans="1:7" ht="15.75" customHeight="1">
      <c r="A9" s="12" t="s">
        <v>58</v>
      </c>
      <c r="B9" s="9"/>
      <c r="C9" s="9"/>
      <c r="D9" s="9"/>
      <c r="E9" s="9"/>
      <c r="F9" s="10"/>
      <c r="G9" s="11"/>
    </row>
    <row r="10" spans="1:7" ht="15.75" customHeight="1">
      <c r="A10" s="13" t="s">
        <v>50</v>
      </c>
      <c r="B10" s="14"/>
      <c r="C10" s="14"/>
      <c r="D10" s="14"/>
      <c r="E10" s="14"/>
      <c r="F10" s="15"/>
      <c r="G10" s="16"/>
    </row>
    <row r="11" spans="1:7" ht="15.75" customHeight="1">
      <c r="A11" s="13" t="s">
        <v>57</v>
      </c>
      <c r="B11" s="14"/>
      <c r="C11" s="14"/>
      <c r="D11" s="14"/>
      <c r="E11" s="14"/>
      <c r="F11" s="15"/>
      <c r="G11" s="16"/>
    </row>
    <row r="12" spans="1:6" ht="15.75" customHeight="1">
      <c r="A12" s="17" t="s">
        <v>2</v>
      </c>
      <c r="B12" s="6"/>
      <c r="C12" s="6"/>
      <c r="D12" s="6"/>
      <c r="E12" s="6"/>
      <c r="F12" s="7"/>
    </row>
    <row r="13" spans="1:6" ht="15.75" customHeight="1">
      <c r="A13" s="18" t="s">
        <v>3</v>
      </c>
      <c r="B13" s="6"/>
      <c r="C13" s="6"/>
      <c r="D13" s="6"/>
      <c r="E13" s="6"/>
      <c r="F13" s="7"/>
    </row>
    <row r="14" spans="1:6" ht="15.75" customHeight="1">
      <c r="A14" s="18" t="s">
        <v>44</v>
      </c>
      <c r="B14" s="6"/>
      <c r="C14" s="6"/>
      <c r="D14" s="6"/>
      <c r="E14" s="6"/>
      <c r="F14" s="7"/>
    </row>
    <row r="15" spans="1:6" ht="15.75" customHeight="1">
      <c r="A15" s="35" t="s">
        <v>45</v>
      </c>
      <c r="B15" s="6"/>
      <c r="C15" s="6"/>
      <c r="D15" s="6"/>
      <c r="E15" s="6"/>
      <c r="F15" s="7"/>
    </row>
    <row r="16" spans="1:6" ht="15.75" customHeight="1">
      <c r="A16" s="17"/>
      <c r="B16" s="6"/>
      <c r="C16" s="6"/>
      <c r="D16" s="6"/>
      <c r="E16" s="6"/>
      <c r="F16" s="7"/>
    </row>
    <row r="17" spans="1:6" ht="12.75" customHeight="1">
      <c r="A17" s="5" t="s">
        <v>46</v>
      </c>
      <c r="B17" s="6"/>
      <c r="C17" s="6"/>
      <c r="D17" s="6"/>
      <c r="E17" s="6"/>
      <c r="F17" s="7"/>
    </row>
    <row r="18" spans="1:6" ht="12.75" customHeight="1">
      <c r="A18" s="5" t="s">
        <v>4</v>
      </c>
      <c r="B18" s="6"/>
      <c r="C18" s="6"/>
      <c r="D18" s="6"/>
      <c r="E18" s="6"/>
      <c r="F18" s="7"/>
    </row>
    <row r="19" spans="1:6" ht="12.75" customHeight="1">
      <c r="A19" s="35"/>
      <c r="B19" s="52"/>
      <c r="C19" s="52"/>
      <c r="D19" s="6"/>
      <c r="E19" s="6"/>
      <c r="F19" s="7"/>
    </row>
    <row r="20" spans="1:7" ht="12.75" customHeight="1">
      <c r="A20" s="40" t="s">
        <v>42</v>
      </c>
      <c r="B20" s="39"/>
      <c r="C20" s="39"/>
      <c r="D20" s="27" t="s">
        <v>55</v>
      </c>
      <c r="E20" s="28"/>
      <c r="F20" s="29"/>
      <c r="G20" s="19" t="s">
        <v>5</v>
      </c>
    </row>
    <row r="21" spans="1:7" ht="12.75" customHeight="1">
      <c r="A21" s="37" t="s">
        <v>6</v>
      </c>
      <c r="B21" s="39">
        <f>E21</f>
        <v>600</v>
      </c>
      <c r="C21" s="39" t="s">
        <v>8</v>
      </c>
      <c r="D21" s="30" t="s">
        <v>7</v>
      </c>
      <c r="E21" s="48">
        <v>600</v>
      </c>
      <c r="F21" s="31" t="s">
        <v>8</v>
      </c>
      <c r="G21" s="20">
        <f>E22/E21</f>
        <v>1.8333333333333333</v>
      </c>
    </row>
    <row r="22" spans="1:6" ht="12.75" customHeight="1">
      <c r="A22" s="37" t="s">
        <v>9</v>
      </c>
      <c r="B22" s="39">
        <f>E22</f>
        <v>1100</v>
      </c>
      <c r="C22" s="39" t="s">
        <v>8</v>
      </c>
      <c r="D22" s="30" t="s">
        <v>41</v>
      </c>
      <c r="E22" s="49">
        <v>1100</v>
      </c>
      <c r="F22" s="31" t="s">
        <v>8</v>
      </c>
    </row>
    <row r="23" spans="1:6" ht="12.75" customHeight="1">
      <c r="A23" s="37" t="s">
        <v>10</v>
      </c>
      <c r="B23" s="41">
        <f>E24</f>
        <v>3.999999999999999</v>
      </c>
      <c r="C23" s="39"/>
      <c r="D23" s="30" t="s">
        <v>11</v>
      </c>
      <c r="E23" s="50">
        <v>12</v>
      </c>
      <c r="F23" s="31" t="s">
        <v>8</v>
      </c>
    </row>
    <row r="24" spans="1:6" ht="12.75" customHeight="1">
      <c r="A24" s="37"/>
      <c r="B24" s="39"/>
      <c r="C24" s="39"/>
      <c r="D24" s="32" t="s">
        <v>10</v>
      </c>
      <c r="E24" s="47">
        <f>E23^2*1920000/(E29*E21^3)</f>
        <v>3.999999999999999</v>
      </c>
      <c r="F24" s="29"/>
    </row>
    <row r="25" spans="1:6" ht="12.75" customHeight="1" thickBot="1">
      <c r="A25" s="37" t="s">
        <v>12</v>
      </c>
      <c r="B25" s="38">
        <f>E23</f>
        <v>12</v>
      </c>
      <c r="C25" s="39" t="s">
        <v>8</v>
      </c>
      <c r="D25" s="33"/>
      <c r="E25" s="33"/>
      <c r="F25" s="29"/>
    </row>
    <row r="26" spans="1:6" ht="12.75" customHeight="1" thickBot="1">
      <c r="A26" s="42" t="s">
        <v>43</v>
      </c>
      <c r="B26" s="53">
        <f>E43*G44*0.000001*C44^4/(G42*C50^3)</f>
        <v>0.3652173913043478</v>
      </c>
      <c r="C26" s="43" t="s">
        <v>8</v>
      </c>
      <c r="D26" s="36" t="s">
        <v>48</v>
      </c>
      <c r="E26" s="51">
        <f>E43*G44*0.000001*C44^4/(G42*C50^3)</f>
        <v>0.3652173913043478</v>
      </c>
      <c r="F26" s="34"/>
    </row>
    <row r="29" spans="1:8" ht="12.75" customHeight="1">
      <c r="A29" s="21"/>
      <c r="B29" s="21"/>
      <c r="C29" s="21"/>
      <c r="D29" s="22" t="s">
        <v>13</v>
      </c>
      <c r="E29" s="22">
        <f>IF(G21=0,0,IF(G21&lt;=0.5,0.085,IF(G21&lt;=0.67,0.1156,IF(G21&lt;=1,0.16,IF(G21&lt;=1.5,0.26,IF(G21&lt;=2,0.32,IF(G21&lt;=2.5,0.35,0.37)))))))</f>
        <v>0.32000000000000006</v>
      </c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 customHeight="1">
      <c r="A33" s="23" t="s">
        <v>14</v>
      </c>
      <c r="B33" s="23" t="s">
        <v>15</v>
      </c>
      <c r="C33" s="23" t="s">
        <v>16</v>
      </c>
      <c r="D33" s="21"/>
      <c r="E33" s="23" t="s">
        <v>17</v>
      </c>
      <c r="F33" s="21">
        <f>C45/C44</f>
        <v>1.8333333333333333</v>
      </c>
      <c r="G33" s="21"/>
      <c r="H33" s="21"/>
    </row>
    <row r="34" spans="1:8" ht="12.75" customHeight="1">
      <c r="A34" s="21">
        <v>0.5</v>
      </c>
      <c r="B34" s="21">
        <v>0.085</v>
      </c>
      <c r="C34" s="21">
        <v>0.003</v>
      </c>
      <c r="D34" s="21"/>
      <c r="E34" s="21"/>
      <c r="F34" s="21"/>
      <c r="G34" s="21"/>
      <c r="H34" s="21"/>
    </row>
    <row r="35" spans="1:8" ht="12.75" customHeight="1">
      <c r="A35" s="21">
        <v>0.67</v>
      </c>
      <c r="B35" s="21">
        <v>0.11560000000000001</v>
      </c>
      <c r="C35" s="21">
        <v>0.0085</v>
      </c>
      <c r="D35" s="21"/>
      <c r="E35" s="21"/>
      <c r="F35" s="21"/>
      <c r="G35" s="21"/>
      <c r="H35" s="21"/>
    </row>
    <row r="36" spans="1:8" ht="12.75" customHeight="1">
      <c r="A36" s="21">
        <v>1</v>
      </c>
      <c r="B36" s="21">
        <v>0.16</v>
      </c>
      <c r="C36" s="21">
        <v>0.022</v>
      </c>
      <c r="D36" s="21"/>
      <c r="E36" s="21"/>
      <c r="F36" s="21"/>
      <c r="G36" s="21"/>
      <c r="H36" s="21"/>
    </row>
    <row r="37" spans="1:8" ht="12.75" customHeight="1">
      <c r="A37" s="21">
        <v>1.5</v>
      </c>
      <c r="B37" s="21">
        <v>0.26</v>
      </c>
      <c r="C37" s="21">
        <v>0.042</v>
      </c>
      <c r="D37" s="21"/>
      <c r="E37" s="23" t="s">
        <v>18</v>
      </c>
      <c r="F37" s="21"/>
      <c r="G37" s="21"/>
      <c r="H37" s="21"/>
    </row>
    <row r="38" spans="1:8" ht="12.75" customHeight="1">
      <c r="A38" s="21">
        <v>2</v>
      </c>
      <c r="B38" s="21">
        <v>0.32</v>
      </c>
      <c r="C38" s="21">
        <v>0.056</v>
      </c>
      <c r="D38" s="21"/>
      <c r="E38" s="23" t="s">
        <v>19</v>
      </c>
      <c r="F38" s="21"/>
      <c r="G38" s="23" t="s">
        <v>20</v>
      </c>
      <c r="H38" s="21"/>
    </row>
    <row r="39" spans="1:8" ht="12.75" customHeight="1">
      <c r="A39" s="21">
        <v>2.5</v>
      </c>
      <c r="B39" s="21">
        <v>0.35</v>
      </c>
      <c r="C39" s="21">
        <v>0.063</v>
      </c>
      <c r="D39" s="21"/>
      <c r="E39" s="23" t="s">
        <v>21</v>
      </c>
      <c r="F39" s="21"/>
      <c r="G39" s="21">
        <v>19.2</v>
      </c>
      <c r="H39" s="23" t="s">
        <v>22</v>
      </c>
    </row>
    <row r="40" spans="1:8" ht="12.75" customHeight="1">
      <c r="A40" s="21">
        <v>3</v>
      </c>
      <c r="B40" s="21">
        <v>0.37</v>
      </c>
      <c r="C40" s="21">
        <v>0.067</v>
      </c>
      <c r="D40" s="21"/>
      <c r="E40" s="23" t="s">
        <v>23</v>
      </c>
      <c r="F40" s="21"/>
      <c r="G40" s="24">
        <f>B23</f>
        <v>3.999999999999999</v>
      </c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 customHeight="1">
      <c r="A42" s="23" t="s">
        <v>24</v>
      </c>
      <c r="B42" s="21"/>
      <c r="C42" s="25">
        <f>C45/C44</f>
        <v>1.8333333333333333</v>
      </c>
      <c r="D42" s="21"/>
      <c r="E42" s="21"/>
      <c r="F42" s="23" t="s">
        <v>25</v>
      </c>
      <c r="G42" s="21">
        <v>69000</v>
      </c>
      <c r="H42" s="23" t="s">
        <v>22</v>
      </c>
    </row>
    <row r="43" spans="1:8" ht="12.75" customHeight="1">
      <c r="A43" s="23" t="s">
        <v>26</v>
      </c>
      <c r="B43" s="21"/>
      <c r="C43" s="21">
        <f>IF(F33=0,0,IF(F33&lt;=0.5,0.085,IF(F33&lt;=0.67,0.1156,IF(F33&lt;=1,0.16,IF(F33&lt;=1.5,0.26,IF(F33&lt;=2,0.32,IF(F33&lt;=2.5,0.35,0.37)))))))</f>
        <v>0.32000000000000006</v>
      </c>
      <c r="D43" s="23" t="s">
        <v>27</v>
      </c>
      <c r="E43" s="21">
        <f>IF(F33=0,0,IF(F33&lt;=0.5,0.003,IF(F33&lt;=0.0085,0.1156,IF(F33&lt;=1,0.022,IF(F33&lt;=1.5,0.042,IF(F33&lt;=2,0.056,IF(F33&lt;=2.5,0.063,0.067)))))))</f>
        <v>0.056</v>
      </c>
      <c r="F43" s="21"/>
      <c r="G43" s="21"/>
      <c r="H43" s="21"/>
    </row>
    <row r="44" spans="1:8" ht="12.75" customHeight="1">
      <c r="A44" s="23" t="s">
        <v>28</v>
      </c>
      <c r="B44" s="21"/>
      <c r="C44" s="24">
        <f>B21</f>
        <v>600</v>
      </c>
      <c r="D44" s="23" t="s">
        <v>8</v>
      </c>
      <c r="E44" s="23" t="s">
        <v>29</v>
      </c>
      <c r="F44" s="21"/>
      <c r="G44" s="21">
        <f>C44*10</f>
        <v>6000</v>
      </c>
      <c r="H44" s="23" t="s">
        <v>30</v>
      </c>
    </row>
    <row r="45" spans="1:8" ht="12.75" customHeight="1">
      <c r="A45" s="23" t="s">
        <v>31</v>
      </c>
      <c r="B45" s="21"/>
      <c r="C45" s="24">
        <f>B22</f>
        <v>1100</v>
      </c>
      <c r="D45" s="23" t="s">
        <v>8</v>
      </c>
      <c r="E45" s="21"/>
      <c r="F45" s="21"/>
      <c r="G45" s="21"/>
      <c r="H45" s="21"/>
    </row>
    <row r="46" spans="1:8" ht="12.75" customHeight="1">
      <c r="A46" s="23" t="s">
        <v>32</v>
      </c>
      <c r="B46" s="21"/>
      <c r="C46" s="21"/>
      <c r="D46" s="25">
        <f>G39/G40</f>
        <v>4.800000000000001</v>
      </c>
      <c r="E46" s="23" t="s">
        <v>22</v>
      </c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4.25" customHeight="1">
      <c r="A48" s="23" t="s">
        <v>33</v>
      </c>
      <c r="B48" s="21"/>
      <c r="C48" s="23" t="s">
        <v>34</v>
      </c>
      <c r="D48" s="21"/>
      <c r="E48" s="21"/>
      <c r="F48" s="23" t="s">
        <v>35</v>
      </c>
      <c r="G48" s="21"/>
      <c r="H48" s="21"/>
    </row>
    <row r="49" spans="1:8" ht="12.75" customHeight="1">
      <c r="A49" s="21"/>
      <c r="B49" s="21"/>
      <c r="C49" s="21"/>
      <c r="D49" s="21"/>
      <c r="E49" s="21"/>
      <c r="F49" s="23" t="s">
        <v>36</v>
      </c>
      <c r="G49" s="21"/>
      <c r="H49" s="21"/>
    </row>
    <row r="50" spans="1:8" ht="12.75" customHeight="1">
      <c r="A50" s="23" t="s">
        <v>37</v>
      </c>
      <c r="B50" s="21"/>
      <c r="C50" s="26">
        <f>SQRT(C43*C44^3*0.00001/D46)</f>
        <v>12</v>
      </c>
      <c r="D50" s="23" t="s">
        <v>8</v>
      </c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4.25" customHeight="1">
      <c r="A52" s="23" t="s">
        <v>38</v>
      </c>
      <c r="B52" s="21"/>
      <c r="C52" s="23" t="s">
        <v>39</v>
      </c>
      <c r="D52" s="21"/>
      <c r="E52" s="21"/>
      <c r="F52" s="21"/>
      <c r="G52" s="21"/>
      <c r="H52" s="21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 customHeight="1">
      <c r="A54" s="23" t="s">
        <v>40</v>
      </c>
      <c r="B54" s="21"/>
      <c r="C54" s="26">
        <f>E43*G44*0.000001*C44^4/(G42*C50^3)</f>
        <v>0.3652173913043478</v>
      </c>
      <c r="D54" s="23" t="s">
        <v>8</v>
      </c>
      <c r="E54" s="21"/>
      <c r="F54" s="21"/>
      <c r="G54" s="21"/>
      <c r="H54" s="21"/>
    </row>
  </sheetData>
  <sheetProtection/>
  <hyperlinks>
    <hyperlink ref="D4" r:id="rId1" display="http://www.amania.110mb.com/Chapters/Tech/diy-glasscalc.html"/>
    <hyperlink ref="B2" r:id="rId2" display="GlassThicknessCE.xls 19Kb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</cp:lastModifiedBy>
  <cp:lastPrinted>2007-05-16T08:13:31Z</cp:lastPrinted>
  <dcterms:created xsi:type="dcterms:W3CDTF">2007-05-16T06:42:32Z</dcterms:created>
  <dcterms:modified xsi:type="dcterms:W3CDTF">2011-10-13T16:49:37Z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